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d.docs.live.net/beff7a2317947d21/Desktop/2026 COMSCC Classing/"/>
    </mc:Choice>
  </mc:AlternateContent>
  <xr:revisionPtr revIDLastSave="0" documentId="8_{E2727D89-D25B-4A5B-AEA1-66F923D8218B}" xr6:coauthVersionLast="47" xr6:coauthVersionMax="47" xr10:uidLastSave="{00000000-0000-0000-0000-000000000000}"/>
  <bookViews>
    <workbookView xWindow="-98" yWindow="-98" windowWidth="21795" windowHeight="12975" activeTab="1" xr2:uid="{00000000-000D-0000-FFFF-FFFF00000000}"/>
  </bookViews>
  <sheets>
    <sheet name="Instructions" sheetId="3" r:id="rId1"/>
    <sheet name="Worksheet" sheetId="1" r:id="rId2"/>
    <sheet name="Lookups"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7" i="1" l="1"/>
  <c r="C5" i="1" s="1"/>
  <c r="C31" i="1"/>
  <c r="C30" i="1"/>
  <c r="C29" i="1"/>
</calcChain>
</file>

<file path=xl/sharedStrings.xml><?xml version="1.0" encoding="utf-8"?>
<sst xmlns="http://schemas.openxmlformats.org/spreadsheetml/2006/main" count="127" uniqueCount="99">
  <si>
    <t>Peak Dynojet WHP</t>
  </si>
  <si>
    <t>Total Selected Modifer Percent (from below)</t>
  </si>
  <si>
    <t>Maximum Tire Width (based on weight)</t>
  </si>
  <si>
    <t>Desired/Actual Comp weight (pounds)</t>
  </si>
  <si>
    <t>Calculated Competition Minimum Weight (pounds)</t>
  </si>
  <si>
    <t>Engine</t>
  </si>
  <si>
    <t>Competition Balance</t>
  </si>
  <si>
    <t>Details</t>
  </si>
  <si>
    <t>Aero</t>
  </si>
  <si>
    <t>Front Aerodynamic Device (Splitter)</t>
  </si>
  <si>
    <t>Splitter blade may extend up to 3" past the vertical backing surface where the horizontal exposed splitter blade meets said vertical surface (air dam, lip, etc). Splitter cannot extend further rearward than the front hubs centerline and no wider than the tires when pointing forward. Must be flat bottomed and horizontal with a +/- 5 degree AOA allowance. Check below for more details.</t>
  </si>
  <si>
    <t>Rear Aerodynamic Device (Wing or Spoiler) -LARGE</t>
  </si>
  <si>
    <t>Any rear aero device of single element design between 500in2 and 701in2 (element maximal length multiplied by the element maximal chord length, or an area calculation, as close as possible, of a spoiler where air passes over and not around device). Check below for more details/restrictions.</t>
  </si>
  <si>
    <t>Rear Aerodynamic Device (Wing or Spoiler)-MEDIUM</t>
  </si>
  <si>
    <t>Any rear aero device of single element design between 251in2 and 499in2 (element maximal length multiplied by the element maximal chord length, or an area calculation, as close as possible, of a spoiler where air passes over and not around device). Check below for more details/restrictions.</t>
  </si>
  <si>
    <t>OR see next boxes</t>
  </si>
  <si>
    <t>SPLITTER AND WING choice</t>
  </si>
  <si>
    <t>Additional allowances</t>
  </si>
  <si>
    <t>See below</t>
  </si>
  <si>
    <t>OEM canard/diveplane-like lips</t>
  </si>
  <si>
    <t>S2000 CR lip and similar judged to be “effective”, and subject to modifier. Similar ,yet unspecified, OEM bumper add-on pieces may be subject on a case by case basis. Blatant dive plane or canard like lips or bumper covers will be subject.</t>
  </si>
  <si>
    <t>Drivetrain Layout</t>
  </si>
  <si>
    <t>FWD</t>
  </si>
  <si>
    <t>Select for FWD cars.</t>
  </si>
  <si>
    <t>Sequential aftermarket or motorcycle drivetrain</t>
  </si>
  <si>
    <t>Aftermarket sequential transmissions, assessed weight penalty because of ideal gearing choices and speed of shift afforded. Not recommended, and allowed BY APPROVAL ONLY, email adam@grid.life. Modifier percentage subject to change at any time and for individual cars, if needed, for parity.</t>
  </si>
  <si>
    <t>PDK/DSG/DCT /automatic of 6 or more speeds.</t>
  </si>
  <si>
    <t>Allowed when vehicles fitted with OEM PDK/DSG/DCT/auto of 6 or more speeds transmissions from factory only. Internals must remain OEM besides LSD. No changes to FD.</t>
  </si>
  <si>
    <t>Dogbox Transmissions</t>
  </si>
  <si>
    <t>Aftermarket "Dog engagement" gear transmissions, lever shifted, assessed weight penalty because of ideal gearing choices and speed of shift afforded. If more than two forward gears are “Dog Engagement” style, and non OEM, this modifier applies.</t>
  </si>
  <si>
    <t>NON ABS</t>
  </si>
  <si>
    <t>Allowance when a vehicle is not equipped with ABS (anti-lock braking system). Removal of systems not recommended.</t>
  </si>
  <si>
    <t>16” wheels or less</t>
  </si>
  <si>
    <t>If smaller diameter wheels/tires are utilized</t>
  </si>
  <si>
    <t>Tire Width</t>
  </si>
  <si>
    <t>Maximum allowed tire Width</t>
  </si>
  <si>
    <t>Weight Min</t>
  </si>
  <si>
    <t>Weight Max</t>
  </si>
  <si>
    <t>Description</t>
  </si>
  <si>
    <t>Misc</t>
  </si>
  <si>
    <t>Elise/Exige (All years)</t>
  </si>
  <si>
    <t>Adjustment because of the OEM flat floor and rear diffuser. No alterations are allowed.</t>
  </si>
  <si>
    <t xml:space="preserve">Tube Frame </t>
  </si>
  <si>
    <t>Tire Allowance</t>
  </si>
  <si>
    <t>Allowed Tires</t>
  </si>
  <si>
    <t>Race cars that are partially, or entirely tube frame are allowed as long as the body resembles a production based vehicle.  This adjustment may only be used by vehicles specifically prepared (previously or currently) for other sanctioning bodies and must provide proof.  Item(s) not recommended. Requires prior approval by directors (adam@grid.life and abrin@grid.life) Submit vehicle’s build and race history, no “new” for GLTC-only builds accepted.   OEM produced chassis that do not meet the “VIN” production rule may be placed into this category if it cannot be shown that they utilize all factory pickup points on chassis and offer no significant advantage (former factory race cars from various “pro” sanctioning bodies). Competition balance may be adjusted if needed.</t>
  </si>
  <si>
    <t>2725 lbs or less lbs</t>
  </si>
  <si>
    <t>2726lbs-2850 lbs</t>
  </si>
  <si>
    <t>2851lbs-2975lbs</t>
  </si>
  <si>
    <t>2976 lbs-3150 lbs</t>
  </si>
  <si>
    <t>3151 lbs- 3300lbs</t>
  </si>
  <si>
    <t>3301-3450 lbs</t>
  </si>
  <si>
    <t>3451-3575lbs</t>
  </si>
  <si>
    <t>3576+ lbs</t>
  </si>
  <si>
    <t>See https://docs.google.com/document/d/e/2PACX-1vThz2fi35nN_hM2LYbSinewhiiFub7KXs2LRSjJo4BD2C8i0vW-nkzZX9JkU-RK19LmBUHI8ycUDfpg/pub for clarification</t>
  </si>
  <si>
    <t xml:space="preserve">Instructions: Enter your peak dynojet WHP in C1. Change Column A from False to True where appropriate. This spreadsheet will calculate your min weight based on the modifiers you select. </t>
  </si>
  <si>
    <t>Enter your intended competition weight here. The minimum weight that you can run will be calculated below.</t>
  </si>
  <si>
    <t>2024 V3.0 COMSCC Superspec</t>
  </si>
  <si>
    <t>All drivers must submit a completed sheet.  This rule has been in place but lightly enforced.  This policy will be changing this year, to be more fair to all competitiors</t>
  </si>
  <si>
    <t>All dyno sheets must be no more than 3 years old, and are expected to represent the car as it is today</t>
  </si>
  <si>
    <t>The sheet was built in Excel, and works best in Excel.  Using it in Google sheets or anything else may result in some of the cool automatic functions not working for you.</t>
  </si>
  <si>
    <t>Please save your downloaded, completed sheet with the title in this format:</t>
  </si>
  <si>
    <t>Class_carnumber_lastname_firstname_additional information</t>
  </si>
  <si>
    <t>Example:</t>
  </si>
  <si>
    <t>Please email your completed sheet to</t>
  </si>
  <si>
    <r>
      <rPr>
        <u/>
        <sz val="11"/>
        <color rgb="FF0563C1"/>
        <rFont val="Calibri"/>
        <family val="2"/>
      </rPr>
      <t>rules@comscc.org</t>
    </r>
  </si>
  <si>
    <t>GLTC_08_Wasilko_Jeff_Nexen.xlxs</t>
  </si>
  <si>
    <t xml:space="preserve">To get the latest vehicle assesment points/percentage assesment use this link  </t>
  </si>
  <si>
    <t>C5 or newer Corvette</t>
  </si>
  <si>
    <t>Adjustment because of the OEM  underbody,  frontal area, etc.</t>
  </si>
  <si>
    <t>Electric Vehicles</t>
  </si>
  <si>
    <t>VARIES</t>
  </si>
  <si>
    <t>Please contact Rules@comscc.org</t>
  </si>
  <si>
    <t>Undersized Tires or option below</t>
  </si>
  <si>
    <t>2726 lbs-2850 lbs</t>
  </si>
  <si>
    <t>2851 lbs-2975 lbs</t>
  </si>
  <si>
    <t>Sub 200 whp</t>
  </si>
  <si>
    <t>231-245 whp</t>
  </si>
  <si>
    <t>Powerband not “flat” for more than 999 RPM , “natural” powerband</t>
  </si>
  <si>
    <t>Powerband “flat” for 1000-1500 RPM</t>
  </si>
  <si>
    <t>More than 1501 RPM of flat power</t>
  </si>
  <si>
    <t xml:space="preserve">Cars under-utilizing tire sizes may drop 1% per 10mm  average </t>
  </si>
  <si>
    <t>Cars under-utilizing tire sizes may drop 2% per 20mm  average (max allowed)</t>
  </si>
  <si>
    <t>Undersized Tires or option above</t>
  </si>
  <si>
    <t>Utilize both of the above? (splitter AND large allowed wing)= 4% total</t>
  </si>
  <si>
    <t>Utilize both of the above? (splitter AND medium allowed wing)= 3% total</t>
  </si>
  <si>
    <t>GLTC</t>
  </si>
  <si>
    <t xml:space="preserve">2025 tire allowances= Falken 200+TW , BFG  Rival/RivalS, Kumho v730, cooper Rs3-R/RS, Continental extremeContact Force or extremeContact Sport / extremeContact Sport 02, Michelin SC2 Connect240/Ps4s,  Nexen 200tw,  Goodyear Supercar3 (non “R”), Dunlop 200+ TW , GT Radial 200+Tw, Maxxis 200+ TW, Nexen 200+, Toyo ra1 and r888r are allowed. </t>
  </si>
  <si>
    <t>200-215 whp</t>
  </si>
  <si>
    <t>216-230 whp</t>
  </si>
  <si>
    <t>AWD</t>
  </si>
  <si>
    <t>TBD</t>
  </si>
  <si>
    <t>Tabled for mid season 2026 review, potentially subject to modifier</t>
  </si>
  <si>
    <t>2475 lbs or less lbs</t>
  </si>
  <si>
    <t>2476 lbs-2600 lbs</t>
  </si>
  <si>
    <t>2601 lbs-2725 lbs</t>
  </si>
  <si>
    <t>2976 lbs-3800 lbs</t>
  </si>
  <si>
    <t>2026 V1.0 COMSCC GLTC Superspec</t>
  </si>
  <si>
    <t>2026 V1.0 COMSCC Superspec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</si>
</sst>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rgb="FF000000"/>
      <name val="Arial"/>
      <scheme val="minor"/>
    </font>
    <font>
      <sz val="10"/>
      <color rgb="FF000000"/>
      <name val="Arial"/>
      <family val="2"/>
      <scheme val="minor"/>
    </font>
    <font>
      <sz val="10"/>
      <color theme="1"/>
      <name val="Arial"/>
      <family val="2"/>
      <scheme val="minor"/>
    </font>
    <font>
      <sz val="14"/>
      <color rgb="FF000000"/>
      <name val="Arial"/>
      <family val="2"/>
      <scheme val="minor"/>
    </font>
    <font>
      <b/>
      <sz val="14"/>
      <color rgb="FF000000"/>
      <name val="Arial"/>
      <family val="2"/>
      <scheme val="minor"/>
    </font>
    <font>
      <sz val="14"/>
      <color theme="1"/>
      <name val="Arial"/>
      <family val="2"/>
      <scheme val="minor"/>
    </font>
    <font>
      <sz val="14"/>
      <name val="Arial"/>
      <family val="2"/>
      <scheme val="minor"/>
    </font>
    <font>
      <i/>
      <sz val="14"/>
      <color rgb="FF000000"/>
      <name val="Arial"/>
      <family val="2"/>
      <scheme val="minor"/>
    </font>
    <font>
      <b/>
      <i/>
      <sz val="14"/>
      <color rgb="FF000000"/>
      <name val="Arial"/>
      <family val="2"/>
      <scheme val="minor"/>
    </font>
    <font>
      <u/>
      <sz val="10"/>
      <color theme="10"/>
      <name val="Arial"/>
      <family val="2"/>
      <scheme val="minor"/>
    </font>
    <font>
      <sz val="11"/>
      <color rgb="FF000000"/>
      <name val="Calibri"/>
      <family val="2"/>
    </font>
    <font>
      <sz val="11"/>
      <name val="Calibri"/>
      <family val="2"/>
    </font>
    <font>
      <u/>
      <sz val="11"/>
      <color rgb="FF000000"/>
      <name val="Calibri"/>
      <family val="2"/>
    </font>
    <font>
      <u/>
      <sz val="11"/>
      <color rgb="FF0563C1"/>
      <name val="Calibri"/>
      <family val="2"/>
    </font>
    <font>
      <sz val="14"/>
      <color rgb="FF000000"/>
      <name val="Arial"/>
      <family val="2"/>
      <scheme val="major"/>
    </font>
  </fonts>
  <fills count="11">
    <fill>
      <patternFill patternType="none"/>
    </fill>
    <fill>
      <patternFill patternType="gray125"/>
    </fill>
    <fill>
      <patternFill patternType="solid">
        <fgColor rgb="FF999999"/>
        <bgColor rgb="FF999999"/>
      </patternFill>
    </fill>
    <fill>
      <patternFill patternType="solid">
        <fgColor rgb="FFFFFFFF"/>
        <bgColor rgb="FFFFFFFF"/>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bgColor indexed="64"/>
      </patternFill>
    </fill>
    <fill>
      <patternFill patternType="solid">
        <fgColor theme="0"/>
        <bgColor indexed="64"/>
      </patternFill>
    </fill>
    <fill>
      <patternFill patternType="solid">
        <fgColor rgb="FFFF0000"/>
        <bgColor indexed="64"/>
      </patternFill>
    </fill>
    <fill>
      <patternFill patternType="solid">
        <fgColor rgb="FFFFE598"/>
        <bgColor rgb="FFFFE598"/>
      </patternFill>
    </fill>
    <fill>
      <patternFill patternType="solid">
        <fgColor rgb="FFC5DEB5"/>
        <bgColor rgb="FFC5DEB5"/>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rgb="FFAAAAAA"/>
      </left>
      <right style="thin">
        <color rgb="FFAAAAAA"/>
      </right>
      <top style="thin">
        <color rgb="FFAAAAAA"/>
      </top>
      <bottom/>
      <diagonal/>
    </border>
    <border>
      <left style="thin">
        <color rgb="FFAAAAAA"/>
      </left>
      <right style="thin">
        <color rgb="FFAAAAAA"/>
      </right>
      <top/>
      <bottom/>
      <diagonal/>
    </border>
    <border>
      <left style="thin">
        <color rgb="FFAAAAAA"/>
      </left>
      <right/>
      <top/>
      <bottom/>
      <diagonal/>
    </border>
    <border>
      <left/>
      <right style="thin">
        <color rgb="FFAAAAAA"/>
      </right>
      <top/>
      <bottom/>
      <diagonal/>
    </border>
    <border>
      <left style="thin">
        <color rgb="FFAAAAAA"/>
      </left>
      <right style="thin">
        <color rgb="FFAAAAAA"/>
      </right>
      <top/>
      <bottom style="thin">
        <color rgb="FFAAAAAA"/>
      </bottom>
      <diagonal/>
    </border>
    <border>
      <left style="thin">
        <color rgb="FFAAAAAA"/>
      </left>
      <right style="thin">
        <color rgb="FFAAAAAA"/>
      </right>
      <top style="thin">
        <color rgb="FFAAAAAA"/>
      </top>
      <bottom style="thin">
        <color rgb="FFAAAAAA"/>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AAAAAA"/>
      </left>
      <right/>
      <top style="thin">
        <color rgb="FFAAAAAA"/>
      </top>
      <bottom style="thin">
        <color rgb="FFAAAAAA"/>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1" fontId="3" fillId="0" borderId="0" xfId="0" applyNumberFormat="1" applyFont="1"/>
    <xf numFmtId="0" fontId="4" fillId="4" borderId="4" xfId="0" applyFont="1" applyFill="1" applyBorder="1"/>
    <xf numFmtId="0" fontId="4" fillId="4" borderId="5" xfId="0" applyFont="1" applyFill="1" applyBorder="1"/>
    <xf numFmtId="164" fontId="3" fillId="0" borderId="0" xfId="0" applyNumberFormat="1" applyFont="1"/>
    <xf numFmtId="9" fontId="3" fillId="0" borderId="0" xfId="0" applyNumberFormat="1" applyFont="1"/>
    <xf numFmtId="0" fontId="5" fillId="0" borderId="0" xfId="0" applyFont="1"/>
    <xf numFmtId="0" fontId="4" fillId="2" borderId="6" xfId="0" applyFont="1" applyFill="1" applyBorder="1"/>
    <xf numFmtId="0" fontId="4" fillId="4" borderId="3" xfId="0" applyFont="1" applyFill="1" applyBorder="1"/>
    <xf numFmtId="0" fontId="3" fillId="3" borderId="3" xfId="0" applyFont="1" applyFill="1" applyBorder="1" applyAlignment="1">
      <alignment horizontal="left"/>
    </xf>
    <xf numFmtId="9" fontId="3" fillId="3" borderId="3" xfId="0" applyNumberFormat="1" applyFont="1" applyFill="1" applyBorder="1"/>
    <xf numFmtId="0" fontId="3" fillId="3" borderId="3" xfId="0" applyFont="1" applyFill="1" applyBorder="1"/>
    <xf numFmtId="0" fontId="3" fillId="3" borderId="3" xfId="0" applyFont="1" applyFill="1" applyBorder="1" applyAlignment="1">
      <alignment horizontal="left" vertical="top"/>
    </xf>
    <xf numFmtId="0" fontId="3" fillId="3" borderId="3" xfId="0" applyFont="1" applyFill="1" applyBorder="1" applyAlignment="1">
      <alignment vertical="top"/>
    </xf>
    <xf numFmtId="9" fontId="4" fillId="3" borderId="3" xfId="0" applyNumberFormat="1" applyFont="1" applyFill="1" applyBorder="1"/>
    <xf numFmtId="0" fontId="4" fillId="3" borderId="3" xfId="0" applyFont="1" applyFill="1" applyBorder="1" applyAlignment="1">
      <alignment horizontal="left"/>
    </xf>
    <xf numFmtId="164" fontId="3" fillId="3" borderId="3" xfId="0" applyNumberFormat="1" applyFont="1" applyFill="1" applyBorder="1"/>
    <xf numFmtId="0" fontId="3" fillId="3" borderId="0" xfId="0" applyFont="1" applyFill="1"/>
    <xf numFmtId="164" fontId="3" fillId="3" borderId="0" xfId="0" applyNumberFormat="1" applyFont="1" applyFill="1"/>
    <xf numFmtId="0" fontId="7" fillId="0" borderId="0" xfId="0" applyFont="1"/>
    <xf numFmtId="1" fontId="7" fillId="0" borderId="0" xfId="0" applyNumberFormat="1" applyFont="1"/>
    <xf numFmtId="0" fontId="8" fillId="0" borderId="0" xfId="0" applyFont="1"/>
    <xf numFmtId="0" fontId="3" fillId="0" borderId="0" xfId="0" applyFont="1" applyAlignment="1">
      <alignment horizontal="center" vertical="center"/>
    </xf>
    <xf numFmtId="0" fontId="3" fillId="6" borderId="0" xfId="0" applyFont="1" applyFill="1" applyAlignment="1">
      <alignment horizontal="left"/>
    </xf>
    <xf numFmtId="2" fontId="3" fillId="5" borderId="0" xfId="0" applyNumberFormat="1" applyFont="1" applyFill="1" applyProtection="1">
      <protection locked="0"/>
    </xf>
    <xf numFmtId="10" fontId="3" fillId="7" borderId="0" xfId="0" applyNumberFormat="1" applyFont="1" applyFill="1" applyAlignment="1">
      <alignment horizontal="right"/>
    </xf>
    <xf numFmtId="1" fontId="5" fillId="7" borderId="0" xfId="0" applyNumberFormat="1" applyFont="1" applyFill="1"/>
    <xf numFmtId="164" fontId="3" fillId="7" borderId="0" xfId="0" applyNumberFormat="1" applyFont="1" applyFill="1"/>
    <xf numFmtId="0" fontId="3" fillId="5" borderId="0" xfId="0" applyFont="1" applyFill="1" applyProtection="1">
      <protection locked="0"/>
    </xf>
    <xf numFmtId="0" fontId="3" fillId="7" borderId="0" xfId="0" applyFont="1" applyFill="1" applyAlignment="1">
      <alignment horizontal="center"/>
    </xf>
    <xf numFmtId="0" fontId="3" fillId="7" borderId="0" xfId="0" applyFont="1" applyFill="1" applyAlignment="1">
      <alignment horizontal="left"/>
    </xf>
    <xf numFmtId="0" fontId="3" fillId="7" borderId="0" xfId="0" applyFont="1" applyFill="1"/>
    <xf numFmtId="0" fontId="1" fillId="0" borderId="0" xfId="0" applyFont="1" applyAlignment="1">
      <alignment wrapText="1"/>
    </xf>
    <xf numFmtId="0" fontId="0" fillId="0" borderId="0" xfId="0" applyAlignment="1">
      <alignment wrapText="1"/>
    </xf>
    <xf numFmtId="0" fontId="10" fillId="0" borderId="7" xfId="0" applyFont="1" applyBorder="1"/>
    <xf numFmtId="0" fontId="10" fillId="0" borderId="8" xfId="0" applyFont="1" applyBorder="1"/>
    <xf numFmtId="0" fontId="10" fillId="0" borderId="11" xfId="0" applyFont="1" applyBorder="1"/>
    <xf numFmtId="0" fontId="10" fillId="0" borderId="12" xfId="0" applyFont="1" applyBorder="1"/>
    <xf numFmtId="0" fontId="10" fillId="10" borderId="16" xfId="0" applyFont="1" applyFill="1" applyBorder="1" applyAlignment="1">
      <alignment horizontal="center" wrapText="1"/>
    </xf>
    <xf numFmtId="0" fontId="10" fillId="10" borderId="0" xfId="0" applyFont="1" applyFill="1" applyAlignment="1">
      <alignment horizontal="center" wrapText="1"/>
    </xf>
    <xf numFmtId="0" fontId="10" fillId="10" borderId="17" xfId="0" applyFont="1" applyFill="1" applyBorder="1" applyAlignment="1">
      <alignment horizontal="center" wrapText="1"/>
    </xf>
    <xf numFmtId="0" fontId="10" fillId="10" borderId="16" xfId="0" applyFont="1" applyFill="1" applyBorder="1"/>
    <xf numFmtId="0" fontId="10" fillId="10" borderId="0" xfId="0" applyFont="1" applyFill="1"/>
    <xf numFmtId="0" fontId="10" fillId="10" borderId="17" xfId="0" applyFont="1" applyFill="1" applyBorder="1"/>
    <xf numFmtId="49" fontId="10" fillId="10" borderId="0" xfId="0" applyNumberFormat="1" applyFont="1" applyFill="1"/>
    <xf numFmtId="0" fontId="10" fillId="10" borderId="19" xfId="0" applyFont="1" applyFill="1" applyBorder="1"/>
    <xf numFmtId="0" fontId="10" fillId="10" borderId="20" xfId="0" applyFont="1" applyFill="1" applyBorder="1"/>
    <xf numFmtId="49" fontId="12" fillId="10" borderId="19" xfId="0" applyNumberFormat="1" applyFont="1" applyFill="1" applyBorder="1" applyProtection="1">
      <protection locked="0"/>
    </xf>
    <xf numFmtId="1" fontId="3" fillId="5" borderId="0" xfId="0" applyNumberFormat="1" applyFont="1" applyFill="1" applyProtection="1">
      <protection locked="0"/>
    </xf>
    <xf numFmtId="0" fontId="3" fillId="0" borderId="0" xfId="0" applyFont="1" applyAlignment="1">
      <alignment wrapText="1"/>
    </xf>
    <xf numFmtId="0" fontId="3" fillId="0" borderId="24" xfId="0" applyFont="1" applyBorder="1"/>
    <xf numFmtId="0" fontId="3" fillId="0" borderId="25" xfId="0" applyFont="1" applyBorder="1"/>
    <xf numFmtId="0" fontId="3" fillId="0" borderId="0" xfId="0" applyFont="1" applyAlignment="1">
      <alignment horizontal="center"/>
    </xf>
    <xf numFmtId="0" fontId="14" fillId="0" borderId="0" xfId="0" applyFont="1"/>
    <xf numFmtId="49" fontId="10" fillId="10" borderId="18" xfId="0" applyNumberFormat="1" applyFont="1" applyFill="1" applyBorder="1" applyAlignment="1">
      <alignment horizontal="center"/>
    </xf>
    <xf numFmtId="0" fontId="11" fillId="0" borderId="19" xfId="0" applyFont="1" applyBorder="1"/>
    <xf numFmtId="0" fontId="1" fillId="8" borderId="0" xfId="0" applyFont="1" applyFill="1" applyAlignment="1">
      <alignment horizontal="center"/>
    </xf>
    <xf numFmtId="49" fontId="10" fillId="3" borderId="21" xfId="0" applyNumberFormat="1" applyFont="1" applyFill="1" applyBorder="1" applyAlignment="1">
      <alignment horizontal="center"/>
    </xf>
    <xf numFmtId="49" fontId="10" fillId="3" borderId="22" xfId="0" applyNumberFormat="1" applyFont="1" applyFill="1" applyBorder="1" applyAlignment="1">
      <alignment horizontal="center"/>
    </xf>
    <xf numFmtId="49" fontId="10" fillId="3" borderId="23" xfId="0" applyNumberFormat="1" applyFont="1" applyFill="1" applyBorder="1" applyAlignment="1">
      <alignment horizontal="center"/>
    </xf>
    <xf numFmtId="0" fontId="1" fillId="0" borderId="0" xfId="0" applyFont="1" applyAlignment="1">
      <alignment horizontal="center" vertical="center"/>
    </xf>
    <xf numFmtId="0" fontId="9" fillId="0" borderId="0" xfId="1" applyAlignment="1" applyProtection="1">
      <alignment horizontal="left" vertical="center"/>
      <protection locked="0"/>
    </xf>
    <xf numFmtId="49" fontId="10" fillId="9" borderId="9" xfId="0" applyNumberFormat="1" applyFont="1" applyFill="1" applyBorder="1" applyAlignment="1">
      <alignment horizontal="center" vertical="center" wrapText="1"/>
    </xf>
    <xf numFmtId="0" fontId="11" fillId="0" borderId="0" xfId="0" applyFont="1"/>
    <xf numFmtId="0" fontId="11" fillId="0" borderId="10" xfId="0" applyFont="1" applyBorder="1"/>
    <xf numFmtId="0" fontId="11" fillId="0" borderId="9" xfId="0" applyFont="1" applyBorder="1"/>
    <xf numFmtId="0" fontId="0" fillId="0" borderId="0" xfId="0"/>
    <xf numFmtId="49" fontId="10" fillId="10" borderId="13" xfId="0" applyNumberFormat="1" applyFont="1" applyFill="1" applyBorder="1" applyAlignment="1">
      <alignment horizontal="center" wrapText="1"/>
    </xf>
    <xf numFmtId="0" fontId="11" fillId="0" borderId="14" xfId="0" applyFont="1" applyBorder="1"/>
    <xf numFmtId="0" fontId="11" fillId="0" borderId="15" xfId="0" applyFont="1" applyBorder="1"/>
    <xf numFmtId="0" fontId="11" fillId="0" borderId="16" xfId="0" applyFont="1" applyBorder="1"/>
    <xf numFmtId="0" fontId="11" fillId="0" borderId="17" xfId="0" applyFont="1" applyBorder="1"/>
    <xf numFmtId="49" fontId="10" fillId="10" borderId="16" xfId="0" applyNumberFormat="1" applyFont="1" applyFill="1" applyBorder="1" applyAlignment="1">
      <alignment horizontal="center"/>
    </xf>
    <xf numFmtId="49" fontId="10" fillId="10" borderId="0" xfId="0" applyNumberFormat="1" applyFont="1" applyFill="1" applyAlignment="1">
      <alignment horizontal="center"/>
    </xf>
    <xf numFmtId="0" fontId="3" fillId="6" borderId="0" xfId="0" applyFont="1" applyFill="1" applyAlignment="1">
      <alignment horizontal="center"/>
    </xf>
    <xf numFmtId="0" fontId="4" fillId="4" borderId="1" xfId="0" applyFont="1" applyFill="1" applyBorder="1"/>
    <xf numFmtId="0" fontId="4" fillId="4" borderId="2" xfId="0" applyFont="1" applyFill="1" applyBorder="1"/>
    <xf numFmtId="0" fontId="6" fillId="4" borderId="2" xfId="0" applyFont="1" applyFill="1" applyBorder="1"/>
    <xf numFmtId="0" fontId="1" fillId="6" borderId="0" xfId="0" applyFont="1" applyFill="1" applyAlignment="1">
      <alignment horizontal="center"/>
    </xf>
    <xf numFmtId="0" fontId="0" fillId="6" borderId="0" xfId="0" applyFill="1" applyAlignment="1">
      <alignment horizontal="center"/>
    </xf>
  </cellXfs>
  <cellStyles count="2">
    <cellStyle name="Hyperlink" xfId="1" builtinId="8"/>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u/0/d/e/2PACX-1vTphC9yquqt65rYwm_XK87TRlbVzcNh8-BK_aWUHgz50yrg9fOqcO5QGHdpEh2ZMTU1RNhHeuhJMHhk/pub?utm_source=Klaviyo&amp;utm_medium=email&amp;_kx=rmlUSms-u0SiK0T2s7PPT-wg3vAbf7hCS-tg3MnlvgA.X2iEZE&amp;pli=1" TargetMode="External"/><Relationship Id="rId2" Type="http://schemas.openxmlformats.org/officeDocument/2006/relationships/hyperlink" Target="https://docs.google.com/document/d/e/2PACX-1vRAW8HgB5quWUCIpsnvRtC_5xIjLlNWcse6RddSCjScc7vgf0viqrvgS3Rx1hdIL40o8qYRGGNP25rh/pub" TargetMode="External"/><Relationship Id="rId1" Type="http://schemas.openxmlformats.org/officeDocument/2006/relationships/hyperlink" Target="mailto:rules@comscc.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E10F-4B09-4DD1-9FE4-40FE098EF813}">
  <dimension ref="A1:J20"/>
  <sheetViews>
    <sheetView zoomScale="120" zoomScaleNormal="120" workbookViewId="0">
      <selection sqref="A1:J1"/>
    </sheetView>
  </sheetViews>
  <sheetFormatPr defaultRowHeight="12.75" x14ac:dyDescent="0.35"/>
  <cols>
    <col min="1" max="1" width="10.86328125" customWidth="1"/>
  </cols>
  <sheetData>
    <row r="1" spans="1:10" x14ac:dyDescent="0.35">
      <c r="A1" s="60" t="s">
        <v>98</v>
      </c>
      <c r="B1" s="60"/>
      <c r="C1" s="60"/>
      <c r="D1" s="60"/>
      <c r="E1" s="60"/>
      <c r="F1" s="60"/>
      <c r="G1" s="60"/>
      <c r="H1" s="60"/>
      <c r="I1" s="60"/>
      <c r="J1" s="60"/>
    </row>
    <row r="2" spans="1:10" ht="14.25" x14ac:dyDescent="0.45">
      <c r="A2" s="38"/>
      <c r="B2" s="38"/>
      <c r="C2" s="39"/>
      <c r="D2" s="39"/>
      <c r="E2" s="39"/>
      <c r="F2" s="39"/>
      <c r="G2" s="39"/>
      <c r="H2" s="39"/>
      <c r="I2" s="39"/>
      <c r="J2" s="38"/>
    </row>
    <row r="3" spans="1:10" x14ac:dyDescent="0.35">
      <c r="A3" s="66" t="s">
        <v>58</v>
      </c>
      <c r="B3" s="67"/>
      <c r="C3" s="67"/>
      <c r="D3" s="67"/>
      <c r="E3" s="67"/>
      <c r="F3" s="67"/>
      <c r="G3" s="67"/>
      <c r="H3" s="67"/>
      <c r="I3" s="67"/>
      <c r="J3" s="68"/>
    </row>
    <row r="4" spans="1:10" x14ac:dyDescent="0.35">
      <c r="A4" s="69"/>
      <c r="B4" s="70"/>
      <c r="C4" s="70"/>
      <c r="D4" s="70"/>
      <c r="E4" s="70"/>
      <c r="F4" s="70"/>
      <c r="G4" s="70"/>
      <c r="H4" s="70"/>
      <c r="I4" s="70"/>
      <c r="J4" s="68"/>
    </row>
    <row r="5" spans="1:10" x14ac:dyDescent="0.35">
      <c r="A5" s="69"/>
      <c r="B5" s="67"/>
      <c r="C5" s="67"/>
      <c r="D5" s="67"/>
      <c r="E5" s="67"/>
      <c r="F5" s="67"/>
      <c r="G5" s="67"/>
      <c r="H5" s="67"/>
      <c r="I5" s="67"/>
      <c r="J5" s="68"/>
    </row>
    <row r="6" spans="1:10" ht="14.25" x14ac:dyDescent="0.45">
      <c r="A6" s="40"/>
      <c r="B6" s="40"/>
      <c r="C6" s="40"/>
      <c r="D6" s="40"/>
      <c r="E6" s="40"/>
      <c r="F6" s="40"/>
      <c r="G6" s="40"/>
      <c r="H6" s="40"/>
      <c r="I6" s="40"/>
      <c r="J6" s="40"/>
    </row>
    <row r="7" spans="1:10" ht="14.25" x14ac:dyDescent="0.45">
      <c r="A7" s="61" t="s">
        <v>59</v>
      </c>
      <c r="B7" s="62"/>
      <c r="C7" s="62"/>
      <c r="D7" s="62"/>
      <c r="E7" s="62"/>
      <c r="F7" s="62"/>
      <c r="G7" s="62"/>
      <c r="H7" s="62"/>
      <c r="I7" s="62"/>
      <c r="J7" s="63"/>
    </row>
    <row r="8" spans="1:10" ht="14.65" thickBot="1" x14ac:dyDescent="0.5">
      <c r="A8" s="41"/>
      <c r="B8" s="41"/>
      <c r="C8" s="41"/>
      <c r="D8" s="41"/>
      <c r="E8" s="41"/>
      <c r="F8" s="41"/>
      <c r="G8" s="41"/>
      <c r="H8" s="41"/>
      <c r="I8" s="41"/>
      <c r="J8" s="41"/>
    </row>
    <row r="9" spans="1:10" x14ac:dyDescent="0.35">
      <c r="A9" s="71" t="s">
        <v>60</v>
      </c>
      <c r="B9" s="72"/>
      <c r="C9" s="72"/>
      <c r="D9" s="72"/>
      <c r="E9" s="72"/>
      <c r="F9" s="72"/>
      <c r="G9" s="72"/>
      <c r="H9" s="72"/>
      <c r="I9" s="72"/>
      <c r="J9" s="73"/>
    </row>
    <row r="10" spans="1:10" x14ac:dyDescent="0.35">
      <c r="A10" s="74"/>
      <c r="B10" s="67"/>
      <c r="C10" s="67"/>
      <c r="D10" s="67"/>
      <c r="E10" s="67"/>
      <c r="F10" s="67"/>
      <c r="G10" s="67"/>
      <c r="H10" s="67"/>
      <c r="I10" s="67"/>
      <c r="J10" s="75"/>
    </row>
    <row r="11" spans="1:10" ht="14.25" x14ac:dyDescent="0.45">
      <c r="A11" s="42"/>
      <c r="B11" s="43"/>
      <c r="C11" s="43"/>
      <c r="D11" s="43"/>
      <c r="E11" s="43"/>
      <c r="F11" s="43"/>
      <c r="G11" s="43"/>
      <c r="H11" s="43"/>
      <c r="I11" s="43"/>
      <c r="J11" s="44"/>
    </row>
    <row r="12" spans="1:10" ht="14.25" x14ac:dyDescent="0.45">
      <c r="A12" s="76" t="s">
        <v>61</v>
      </c>
      <c r="B12" s="67"/>
      <c r="C12" s="67"/>
      <c r="D12" s="67"/>
      <c r="E12" s="67"/>
      <c r="F12" s="67"/>
      <c r="G12" s="67"/>
      <c r="H12" s="67"/>
      <c r="I12" s="67"/>
      <c r="J12" s="75"/>
    </row>
    <row r="13" spans="1:10" ht="14.25" x14ac:dyDescent="0.45">
      <c r="A13" s="45"/>
      <c r="B13" s="46"/>
      <c r="C13" s="46"/>
      <c r="D13" s="46"/>
      <c r="E13" s="46"/>
      <c r="F13" s="46"/>
      <c r="G13" s="46"/>
      <c r="H13" s="46"/>
      <c r="I13" s="46"/>
      <c r="J13" s="47"/>
    </row>
    <row r="14" spans="1:10" ht="14.25" x14ac:dyDescent="0.45">
      <c r="A14" s="45"/>
      <c r="B14" s="77" t="s">
        <v>62</v>
      </c>
      <c r="C14" s="67"/>
      <c r="D14" s="67"/>
      <c r="E14" s="67"/>
      <c r="F14" s="67"/>
      <c r="G14" s="67"/>
      <c r="H14" s="67"/>
      <c r="I14" s="67"/>
      <c r="J14" s="47"/>
    </row>
    <row r="15" spans="1:10" ht="14.25" x14ac:dyDescent="0.45">
      <c r="A15" s="45"/>
      <c r="B15" s="46"/>
      <c r="C15" s="46"/>
      <c r="D15" s="46"/>
      <c r="E15" s="46"/>
      <c r="F15" s="46"/>
      <c r="G15" s="46"/>
      <c r="H15" s="46"/>
      <c r="I15" s="46"/>
      <c r="J15" s="47"/>
    </row>
    <row r="16" spans="1:10" ht="14.25" x14ac:dyDescent="0.45">
      <c r="A16" s="45"/>
      <c r="B16" s="48" t="s">
        <v>63</v>
      </c>
      <c r="C16" s="46"/>
      <c r="D16" s="48" t="s">
        <v>66</v>
      </c>
      <c r="E16" s="46"/>
      <c r="F16" s="46"/>
      <c r="G16" s="46"/>
      <c r="H16" s="46"/>
      <c r="I16" s="46"/>
      <c r="J16" s="47"/>
    </row>
    <row r="17" spans="1:10" ht="14.25" x14ac:dyDescent="0.45">
      <c r="A17" s="45"/>
      <c r="B17" s="46"/>
      <c r="C17" s="46"/>
      <c r="D17" s="46"/>
      <c r="E17" s="46"/>
      <c r="F17" s="46"/>
      <c r="G17" s="46"/>
      <c r="H17" s="46"/>
      <c r="I17" s="46"/>
      <c r="J17" s="47"/>
    </row>
    <row r="18" spans="1:10" ht="14.65" thickBot="1" x14ac:dyDescent="0.5">
      <c r="A18" s="58" t="s">
        <v>64</v>
      </c>
      <c r="B18" s="59"/>
      <c r="C18" s="59"/>
      <c r="D18" s="59"/>
      <c r="E18" s="59"/>
      <c r="F18" s="51" t="s">
        <v>65</v>
      </c>
      <c r="G18" s="49"/>
      <c r="H18" s="49"/>
      <c r="I18" s="49"/>
      <c r="J18" s="50"/>
    </row>
    <row r="20" spans="1:10" s="37" customFormat="1" ht="39" customHeight="1" x14ac:dyDescent="0.35">
      <c r="A20" s="64" t="s">
        <v>67</v>
      </c>
      <c r="B20" s="64"/>
      <c r="C20" s="64"/>
      <c r="D20" s="64"/>
      <c r="E20" s="64"/>
      <c r="F20" s="64"/>
      <c r="G20" s="64"/>
      <c r="H20" s="65" t="s">
        <v>86</v>
      </c>
      <c r="I20" s="65"/>
      <c r="J20" s="36"/>
    </row>
  </sheetData>
  <sheetProtection algorithmName="SHA-512" hashValue="Gg1J7hfLKWqnK5Rxb1FUj9cLpXfqGFzD06Hoj1iuWK8DmCY7/hEY8Eh8k9g0x5gHjDtDQ93v8BuYiKmec+z4yA==" saltValue="xqRxjm+5pXfwvtrke+3ISw==" spinCount="100000" sheet="1" objects="1" scenarios="1"/>
  <mergeCells count="9">
    <mergeCell ref="A18:E18"/>
    <mergeCell ref="A1:J1"/>
    <mergeCell ref="A7:J7"/>
    <mergeCell ref="A20:G20"/>
    <mergeCell ref="H20:I20"/>
    <mergeCell ref="A3:J5"/>
    <mergeCell ref="A9:J10"/>
    <mergeCell ref="A12:J12"/>
    <mergeCell ref="B14:I14"/>
  </mergeCells>
  <hyperlinks>
    <hyperlink ref="F18" r:id="rId1" xr:uid="{CB461FCA-5DF5-47BA-9F72-AD92F1A43640}"/>
    <hyperlink ref="H20" r:id="rId2" display="https://docs.google.com/document/d/e/2PACX-1vRAW8HgB5quWUCIpsnvRtC_5xIjLlNWcse6RddSCjScc7vgf0viqrvgS3Rx1hdIL40o8qYRGGNP25rh/pub" xr:uid="{B808F720-E518-4660-84D7-D937C86B4499}"/>
    <hyperlink ref="H20:I20" r:id="rId3" display="GLTC" xr:uid="{13B25C1D-172A-4A49-8450-0BF95CDCB2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E69"/>
  <sheetViews>
    <sheetView tabSelected="1" zoomScale="90" zoomScaleNormal="90" workbookViewId="0">
      <pane ySplit="7" topLeftCell="A8" activePane="bottomLeft" state="frozen"/>
      <selection pane="bottomLeft" activeCell="A26" sqref="A26"/>
    </sheetView>
  </sheetViews>
  <sheetFormatPr defaultColWidth="12.6640625" defaultRowHeight="17.25" x14ac:dyDescent="0.45"/>
  <cols>
    <col min="1" max="1" width="22" style="3" customWidth="1"/>
    <col min="2" max="2" width="60.33203125" style="3" customWidth="1"/>
    <col min="3" max="3" width="10.1328125" style="3" customWidth="1"/>
    <col min="4" max="4" width="255.6640625" style="3" customWidth="1"/>
    <col min="5" max="5" width="86" style="3" customWidth="1"/>
    <col min="6" max="16384" width="12.6640625" style="3"/>
  </cols>
  <sheetData>
    <row r="1" spans="1:5" x14ac:dyDescent="0.45">
      <c r="A1" s="78" t="s">
        <v>97</v>
      </c>
      <c r="B1" s="78"/>
      <c r="C1" s="78"/>
      <c r="D1" s="27"/>
    </row>
    <row r="2" spans="1:5" s="35" customFormat="1" x14ac:dyDescent="0.45">
      <c r="A2" s="25" t="s">
        <v>55</v>
      </c>
      <c r="B2" s="33"/>
      <c r="C2" s="33"/>
      <c r="D2" s="34"/>
    </row>
    <row r="3" spans="1:5" ht="17.649999999999999" x14ac:dyDescent="0.5">
      <c r="A3" s="26"/>
      <c r="B3" s="4" t="s">
        <v>0</v>
      </c>
      <c r="C3" s="28">
        <v>0</v>
      </c>
    </row>
    <row r="4" spans="1:5" ht="17.649999999999999" x14ac:dyDescent="0.5">
      <c r="A4" s="26"/>
      <c r="B4" s="4" t="s">
        <v>1</v>
      </c>
      <c r="C4" s="31">
        <f>SUMIF(A11:A69,TRUE,C11:C69)</f>
        <v>0</v>
      </c>
      <c r="D4" s="23" t="s">
        <v>54</v>
      </c>
    </row>
    <row r="5" spans="1:5" ht="17.649999999999999" x14ac:dyDescent="0.5">
      <c r="A5" s="26"/>
      <c r="B5" s="4" t="s">
        <v>2</v>
      </c>
      <c r="C5" s="29" t="str">
        <f>IF(AND(C7&gt;=0,C7&lt;=2475),"225",IF(AND(C7&gt;=2476,C7&lt;=2600),"235",IF(AND(C7&gt;=2601,C7&lt;=2725),"245",IF(AND(C7&gt;=2726,C7&lt;=2850),"255",IF(AND(C7&gt;=2851,C7&lt;=2975),"265",IF(AND(C7&gt;=2976,C7&lt;=3800),"275"))))))</f>
        <v>225</v>
      </c>
      <c r="D5" s="5"/>
    </row>
    <row r="6" spans="1:5" ht="17.649999999999999" x14ac:dyDescent="0.5">
      <c r="B6" s="4" t="s">
        <v>3</v>
      </c>
      <c r="C6" s="52"/>
      <c r="D6" s="24" t="s">
        <v>56</v>
      </c>
    </row>
    <row r="7" spans="1:5" ht="17.649999999999999" x14ac:dyDescent="0.5">
      <c r="B7" s="4" t="s">
        <v>4</v>
      </c>
      <c r="C7" s="30">
        <f t="shared" ref="C7" si="0">((C3/0.08)*((1+C4)/1))</f>
        <v>0</v>
      </c>
      <c r="D7" s="5"/>
    </row>
    <row r="8" spans="1:5" ht="17.649999999999999" thickBot="1" x14ac:dyDescent="0.5"/>
    <row r="9" spans="1:5" ht="18" thickBot="1" x14ac:dyDescent="0.55000000000000004">
      <c r="A9" s="11" t="s">
        <v>5</v>
      </c>
      <c r="D9" s="25"/>
    </row>
    <row r="10" spans="1:5" ht="17.649999999999999" x14ac:dyDescent="0.5">
      <c r="B10" s="6" t="s">
        <v>6</v>
      </c>
      <c r="C10" s="6"/>
      <c r="D10" s="7" t="s">
        <v>38</v>
      </c>
      <c r="E10" s="4"/>
    </row>
    <row r="11" spans="1:5" x14ac:dyDescent="0.45">
      <c r="A11" s="32" t="b">
        <v>0</v>
      </c>
      <c r="B11" s="3" t="s">
        <v>76</v>
      </c>
      <c r="C11" s="8">
        <v>-0.02</v>
      </c>
      <c r="D11" s="3" t="s">
        <v>78</v>
      </c>
    </row>
    <row r="12" spans="1:5" x14ac:dyDescent="0.45">
      <c r="A12" s="32" t="b">
        <v>0</v>
      </c>
      <c r="B12" s="53" t="s">
        <v>76</v>
      </c>
      <c r="C12" s="8">
        <v>-0.01</v>
      </c>
      <c r="D12" s="3" t="s">
        <v>79</v>
      </c>
    </row>
    <row r="13" spans="1:5" x14ac:dyDescent="0.45">
      <c r="A13" s="32" t="b">
        <v>0</v>
      </c>
      <c r="B13" s="3" t="s">
        <v>76</v>
      </c>
      <c r="C13" s="9">
        <v>0.01</v>
      </c>
      <c r="D13" s="3" t="s">
        <v>80</v>
      </c>
    </row>
    <row r="14" spans="1:5" x14ac:dyDescent="0.45">
      <c r="C14" s="9"/>
    </row>
    <row r="15" spans="1:5" x14ac:dyDescent="0.45">
      <c r="A15" s="32" t="b">
        <v>0</v>
      </c>
      <c r="B15" s="3" t="s">
        <v>88</v>
      </c>
      <c r="C15" s="9">
        <v>0</v>
      </c>
      <c r="D15" s="3" t="s">
        <v>78</v>
      </c>
    </row>
    <row r="16" spans="1:5" x14ac:dyDescent="0.45">
      <c r="A16" s="32" t="b">
        <v>0</v>
      </c>
      <c r="B16" s="3" t="s">
        <v>88</v>
      </c>
      <c r="C16" s="9">
        <v>0.01</v>
      </c>
      <c r="D16" s="3" t="s">
        <v>79</v>
      </c>
    </row>
    <row r="17" spans="1:4" x14ac:dyDescent="0.45">
      <c r="A17" s="32" t="b">
        <v>0</v>
      </c>
      <c r="B17" s="3" t="s">
        <v>88</v>
      </c>
      <c r="C17" s="9">
        <v>0.03</v>
      </c>
      <c r="D17" s="3" t="s">
        <v>80</v>
      </c>
    </row>
    <row r="18" spans="1:4" x14ac:dyDescent="0.45">
      <c r="C18" s="9"/>
    </row>
    <row r="19" spans="1:4" x14ac:dyDescent="0.45">
      <c r="A19" s="32" t="b">
        <v>0</v>
      </c>
      <c r="B19" s="3" t="s">
        <v>89</v>
      </c>
      <c r="C19" s="9">
        <v>0.02</v>
      </c>
      <c r="D19" s="3" t="s">
        <v>78</v>
      </c>
    </row>
    <row r="20" spans="1:4" x14ac:dyDescent="0.45">
      <c r="A20" s="32" t="b">
        <v>0</v>
      </c>
      <c r="B20" s="3" t="s">
        <v>89</v>
      </c>
      <c r="C20" s="9">
        <v>0.04</v>
      </c>
      <c r="D20" s="3" t="s">
        <v>79</v>
      </c>
    </row>
    <row r="21" spans="1:4" x14ac:dyDescent="0.45">
      <c r="A21" s="32" t="b">
        <v>0</v>
      </c>
      <c r="B21" s="3" t="s">
        <v>89</v>
      </c>
      <c r="C21" s="9">
        <v>7.0000000000000007E-2</v>
      </c>
      <c r="D21" s="3" t="s">
        <v>80</v>
      </c>
    </row>
    <row r="22" spans="1:4" x14ac:dyDescent="0.45">
      <c r="C22" s="9"/>
    </row>
    <row r="23" spans="1:4" x14ac:dyDescent="0.45">
      <c r="A23" s="32" t="b">
        <v>0</v>
      </c>
      <c r="B23" s="3" t="s">
        <v>77</v>
      </c>
      <c r="C23" s="9">
        <v>0.04</v>
      </c>
      <c r="D23" s="3" t="s">
        <v>78</v>
      </c>
    </row>
    <row r="24" spans="1:4" x14ac:dyDescent="0.45">
      <c r="A24" s="32" t="b">
        <v>0</v>
      </c>
      <c r="B24" s="3" t="s">
        <v>77</v>
      </c>
      <c r="C24" s="9">
        <v>0.08</v>
      </c>
      <c r="D24" s="3" t="s">
        <v>79</v>
      </c>
    </row>
    <row r="25" spans="1:4" x14ac:dyDescent="0.45">
      <c r="A25" s="32" t="b">
        <v>0</v>
      </c>
      <c r="B25" s="3" t="s">
        <v>77</v>
      </c>
      <c r="C25" s="9">
        <v>0.12</v>
      </c>
      <c r="D25" s="3" t="s">
        <v>80</v>
      </c>
    </row>
    <row r="26" spans="1:4" ht="17.649999999999999" thickBot="1" x14ac:dyDescent="0.5">
      <c r="C26" s="9"/>
    </row>
    <row r="27" spans="1:4" ht="18" thickBot="1" x14ac:dyDescent="0.55000000000000004">
      <c r="A27" s="11" t="s">
        <v>8</v>
      </c>
    </row>
    <row r="28" spans="1:4" ht="17.649999999999999" x14ac:dyDescent="0.5">
      <c r="B28" s="79" t="s">
        <v>6</v>
      </c>
      <c r="C28" s="81"/>
      <c r="D28" s="12" t="s">
        <v>7</v>
      </c>
    </row>
    <row r="29" spans="1:4" x14ac:dyDescent="0.45">
      <c r="A29" s="32" t="b">
        <v>0</v>
      </c>
      <c r="B29" s="13" t="s">
        <v>9</v>
      </c>
      <c r="C29" s="14">
        <f t="shared" ref="C29:C30" si="1">3%</f>
        <v>0.03</v>
      </c>
      <c r="D29" s="15" t="s">
        <v>10</v>
      </c>
    </row>
    <row r="30" spans="1:4" x14ac:dyDescent="0.45">
      <c r="A30" s="32" t="b">
        <v>0</v>
      </c>
      <c r="B30" s="16" t="s">
        <v>11</v>
      </c>
      <c r="C30" s="14">
        <f t="shared" si="1"/>
        <v>0.03</v>
      </c>
      <c r="D30" s="16" t="s">
        <v>12</v>
      </c>
    </row>
    <row r="31" spans="1:4" x14ac:dyDescent="0.45">
      <c r="A31" s="32" t="b">
        <v>0</v>
      </c>
      <c r="B31" s="16" t="s">
        <v>13</v>
      </c>
      <c r="C31" s="14">
        <f>2%</f>
        <v>0.02</v>
      </c>
      <c r="D31" s="16" t="s">
        <v>14</v>
      </c>
    </row>
    <row r="32" spans="1:4" ht="17.649999999999999" x14ac:dyDescent="0.5">
      <c r="B32" s="17"/>
      <c r="C32" s="18"/>
      <c r="D32" s="19" t="s">
        <v>15</v>
      </c>
    </row>
    <row r="33" spans="1:4" x14ac:dyDescent="0.45">
      <c r="A33" s="32" t="b">
        <v>0</v>
      </c>
      <c r="B33" s="13" t="s">
        <v>16</v>
      </c>
      <c r="C33" s="14">
        <v>0.04</v>
      </c>
      <c r="D33" s="16" t="s">
        <v>84</v>
      </c>
    </row>
    <row r="34" spans="1:4" x14ac:dyDescent="0.45">
      <c r="A34" s="32" t="b">
        <v>0</v>
      </c>
      <c r="B34" s="13" t="s">
        <v>16</v>
      </c>
      <c r="C34" s="14">
        <v>0.03</v>
      </c>
      <c r="D34" s="16" t="s">
        <v>85</v>
      </c>
    </row>
    <row r="35" spans="1:4" x14ac:dyDescent="0.45">
      <c r="B35" s="13" t="s">
        <v>17</v>
      </c>
      <c r="C35" s="14"/>
      <c r="D35" s="13" t="s">
        <v>18</v>
      </c>
    </row>
    <row r="36" spans="1:4" x14ac:dyDescent="0.45">
      <c r="A36" s="32" t="b">
        <v>0</v>
      </c>
      <c r="B36" s="13" t="s">
        <v>19</v>
      </c>
      <c r="C36" s="20">
        <v>5.0000000000000001E-3</v>
      </c>
      <c r="D36" s="16" t="s">
        <v>20</v>
      </c>
    </row>
    <row r="37" spans="1:4" ht="17.649999999999999" thickBot="1" x14ac:dyDescent="0.5"/>
    <row r="38" spans="1:4" ht="18" thickBot="1" x14ac:dyDescent="0.55000000000000004">
      <c r="A38" s="11" t="s">
        <v>21</v>
      </c>
    </row>
    <row r="39" spans="1:4" ht="17.649999999999999" x14ac:dyDescent="0.5">
      <c r="B39" s="79" t="s">
        <v>6</v>
      </c>
      <c r="C39" s="81"/>
      <c r="D39" s="12" t="s">
        <v>7</v>
      </c>
    </row>
    <row r="40" spans="1:4" ht="17.75" customHeight="1" x14ac:dyDescent="0.45">
      <c r="A40" s="32" t="b">
        <v>0</v>
      </c>
      <c r="B40" s="15" t="s">
        <v>22</v>
      </c>
      <c r="C40" s="14">
        <v>-0.01</v>
      </c>
      <c r="D40" s="15" t="s">
        <v>23</v>
      </c>
    </row>
    <row r="41" spans="1:4" ht="17.75" customHeight="1" x14ac:dyDescent="0.45">
      <c r="A41" s="32"/>
      <c r="B41" s="15" t="s">
        <v>90</v>
      </c>
      <c r="C41" s="14" t="s">
        <v>91</v>
      </c>
      <c r="D41" s="57" t="s">
        <v>92</v>
      </c>
    </row>
    <row r="42" spans="1:4" ht="17.75" customHeight="1" x14ac:dyDescent="0.45">
      <c r="A42" s="32" t="b">
        <v>0</v>
      </c>
      <c r="B42" s="15" t="s">
        <v>24</v>
      </c>
      <c r="C42" s="14">
        <v>0.04</v>
      </c>
      <c r="D42" s="15" t="s">
        <v>25</v>
      </c>
    </row>
    <row r="43" spans="1:4" x14ac:dyDescent="0.45">
      <c r="A43" s="32" t="b">
        <v>0</v>
      </c>
      <c r="B43" s="15" t="s">
        <v>26</v>
      </c>
      <c r="C43" s="14">
        <v>0.04</v>
      </c>
      <c r="D43" s="15" t="s">
        <v>27</v>
      </c>
    </row>
    <row r="44" spans="1:4" x14ac:dyDescent="0.45">
      <c r="A44" s="32" t="b">
        <v>0</v>
      </c>
      <c r="B44" s="15" t="s">
        <v>28</v>
      </c>
      <c r="C44" s="14">
        <v>0.02</v>
      </c>
      <c r="D44" s="15" t="s">
        <v>29</v>
      </c>
    </row>
    <row r="45" spans="1:4" x14ac:dyDescent="0.45">
      <c r="A45" s="32" t="b">
        <v>0</v>
      </c>
      <c r="B45" s="15" t="s">
        <v>30</v>
      </c>
      <c r="C45" s="14">
        <v>-0.02</v>
      </c>
      <c r="D45" s="15" t="s">
        <v>31</v>
      </c>
    </row>
    <row r="46" spans="1:4" x14ac:dyDescent="0.45">
      <c r="A46" s="32" t="b">
        <v>0</v>
      </c>
      <c r="B46" s="15" t="s">
        <v>32</v>
      </c>
      <c r="C46" s="20">
        <v>-0.04</v>
      </c>
      <c r="D46" s="15" t="s">
        <v>33</v>
      </c>
    </row>
    <row r="47" spans="1:4" ht="17.649999999999999" thickBot="1" x14ac:dyDescent="0.5">
      <c r="B47" s="21"/>
      <c r="C47" s="22"/>
      <c r="D47" s="21"/>
    </row>
    <row r="48" spans="1:4" ht="18" thickBot="1" x14ac:dyDescent="0.55000000000000004">
      <c r="A48" s="11" t="s">
        <v>39</v>
      </c>
    </row>
    <row r="49" spans="1:4" ht="17.649999999999999" x14ac:dyDescent="0.5">
      <c r="B49" s="79" t="s">
        <v>6</v>
      </c>
      <c r="C49" s="81"/>
      <c r="D49" s="12" t="s">
        <v>7</v>
      </c>
    </row>
    <row r="50" spans="1:4" x14ac:dyDescent="0.45">
      <c r="A50" s="32" t="b">
        <v>0</v>
      </c>
      <c r="B50" s="3" t="s">
        <v>40</v>
      </c>
      <c r="C50" s="9">
        <v>0.02</v>
      </c>
      <c r="D50" s="3" t="s">
        <v>41</v>
      </c>
    </row>
    <row r="51" spans="1:4" x14ac:dyDescent="0.45">
      <c r="A51" s="32" t="b">
        <v>0</v>
      </c>
      <c r="B51" s="53" t="s">
        <v>68</v>
      </c>
      <c r="C51" s="9">
        <v>0.02</v>
      </c>
      <c r="D51" s="3" t="s">
        <v>69</v>
      </c>
    </row>
    <row r="52" spans="1:4" x14ac:dyDescent="0.45">
      <c r="A52" s="32" t="b">
        <v>0</v>
      </c>
      <c r="B52" s="3" t="s">
        <v>42</v>
      </c>
      <c r="C52" s="9">
        <v>0.03</v>
      </c>
      <c r="D52" s="3" t="s">
        <v>45</v>
      </c>
    </row>
    <row r="53" spans="1:4" x14ac:dyDescent="0.45">
      <c r="A53" s="32" t="b">
        <v>0</v>
      </c>
      <c r="B53" s="53" t="s">
        <v>70</v>
      </c>
      <c r="C53" s="9" t="s">
        <v>71</v>
      </c>
      <c r="D53" s="3" t="s">
        <v>72</v>
      </c>
    </row>
    <row r="54" spans="1:4" ht="17.649999999999999" thickBot="1" x14ac:dyDescent="0.5">
      <c r="C54" s="9"/>
    </row>
    <row r="55" spans="1:4" ht="18" thickBot="1" x14ac:dyDescent="0.55000000000000004">
      <c r="A55" s="11" t="s">
        <v>43</v>
      </c>
    </row>
    <row r="56" spans="1:4" ht="17.649999999999999" x14ac:dyDescent="0.5">
      <c r="B56" s="79" t="s">
        <v>6</v>
      </c>
      <c r="C56" s="81"/>
      <c r="D56" s="12" t="s">
        <v>7</v>
      </c>
    </row>
    <row r="57" spans="1:4" ht="17.649999999999999" thickBot="1" x14ac:dyDescent="0.5">
      <c r="A57" s="32" t="b">
        <v>0</v>
      </c>
      <c r="B57" s="3" t="s">
        <v>44</v>
      </c>
      <c r="C57" s="9">
        <v>0</v>
      </c>
      <c r="D57" s="3" t="s">
        <v>87</v>
      </c>
    </row>
    <row r="58" spans="1:4" x14ac:dyDescent="0.45">
      <c r="A58" s="32" t="b">
        <v>0</v>
      </c>
      <c r="B58" s="54" t="s">
        <v>73</v>
      </c>
      <c r="C58" s="9">
        <v>-0.01</v>
      </c>
      <c r="D58" s="3" t="s">
        <v>81</v>
      </c>
    </row>
    <row r="59" spans="1:4" ht="17.649999999999999" thickBot="1" x14ac:dyDescent="0.5">
      <c r="A59" s="32" t="b">
        <v>0</v>
      </c>
      <c r="B59" s="55" t="s">
        <v>83</v>
      </c>
      <c r="C59" s="9">
        <v>-0.02</v>
      </c>
      <c r="D59" s="3" t="s">
        <v>82</v>
      </c>
    </row>
    <row r="60" spans="1:4" ht="17.649999999999999" thickBot="1" x14ac:dyDescent="0.5"/>
    <row r="61" spans="1:4" ht="18" thickBot="1" x14ac:dyDescent="0.55000000000000004">
      <c r="A61" s="11" t="s">
        <v>34</v>
      </c>
    </row>
    <row r="62" spans="1:4" ht="17.649999999999999" x14ac:dyDescent="0.5">
      <c r="B62" s="79" t="s">
        <v>34</v>
      </c>
      <c r="C62" s="80"/>
      <c r="D62" s="12" t="s">
        <v>7</v>
      </c>
    </row>
    <row r="63" spans="1:4" x14ac:dyDescent="0.45">
      <c r="B63" s="10" t="s">
        <v>35</v>
      </c>
      <c r="D63" s="56"/>
    </row>
    <row r="64" spans="1:4" x14ac:dyDescent="0.45">
      <c r="A64" s="32" t="b">
        <v>0</v>
      </c>
      <c r="B64" s="10">
        <v>225</v>
      </c>
      <c r="D64" s="10" t="s">
        <v>93</v>
      </c>
    </row>
    <row r="65" spans="1:4" x14ac:dyDescent="0.45">
      <c r="A65" s="32" t="b">
        <v>0</v>
      </c>
      <c r="B65" s="10">
        <v>235</v>
      </c>
      <c r="D65" s="10" t="s">
        <v>94</v>
      </c>
    </row>
    <row r="66" spans="1:4" x14ac:dyDescent="0.45">
      <c r="A66" s="32" t="b">
        <v>0</v>
      </c>
      <c r="B66" s="10">
        <v>245</v>
      </c>
      <c r="D66" s="10" t="s">
        <v>95</v>
      </c>
    </row>
    <row r="67" spans="1:4" x14ac:dyDescent="0.45">
      <c r="A67" s="32" t="b">
        <v>0</v>
      </c>
      <c r="B67" s="10">
        <v>255</v>
      </c>
      <c r="D67" s="10" t="s">
        <v>74</v>
      </c>
    </row>
    <row r="68" spans="1:4" x14ac:dyDescent="0.45">
      <c r="A68" s="32" t="b">
        <v>0</v>
      </c>
      <c r="B68" s="10">
        <v>265</v>
      </c>
      <c r="D68" s="10" t="s">
        <v>75</v>
      </c>
    </row>
    <row r="69" spans="1:4" x14ac:dyDescent="0.45">
      <c r="A69" s="32" t="b">
        <v>0</v>
      </c>
      <c r="B69" s="3">
        <v>275</v>
      </c>
      <c r="D69" s="3" t="s">
        <v>96</v>
      </c>
    </row>
  </sheetData>
  <sheetProtection algorithmName="SHA-512" hashValue="nezPcL7+Ujs/OsAgajQIQ0TmaxZkrpKqGmbWqEP1ZYOaSdrpmj32FlNyenDqkz3A98peCqWv2tVBywXk5kx+2w==" saltValue="uw795bKIUlTPZIWkG5wmRQ==" spinCount="100000" sheet="1" scenarios="1"/>
  <mergeCells count="6">
    <mergeCell ref="A1:C1"/>
    <mergeCell ref="B62:C62"/>
    <mergeCell ref="B49:C49"/>
    <mergeCell ref="B56:C56"/>
    <mergeCell ref="B28:C28"/>
    <mergeCell ref="B39:C39"/>
  </mergeCells>
  <conditionalFormatting sqref="C6">
    <cfRule type="cellIs" dxfId="0" priority="1" operator="greaterThan">
      <formula>3800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87471BF-3824-5E48-AB65-5ED03E62F84B}">
          <x14:formula1>
            <xm:f>Lookups!$F$2:$G$2</xm:f>
          </x14:formula1>
          <xm:sqref>A64:A69 A29:A31 A33:A34 A36 A50:A53 A11:A26 A40:A46 A57:A59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0"/>
  <sheetViews>
    <sheetView zoomScale="180" zoomScaleNormal="180" workbookViewId="0">
      <selection activeCell="D4" sqref="D4"/>
    </sheetView>
  </sheetViews>
  <sheetFormatPr defaultColWidth="12.6640625" defaultRowHeight="15.75" customHeight="1" x14ac:dyDescent="0.35"/>
  <cols>
    <col min="4" max="4" width="26.46484375" customWidth="1"/>
  </cols>
  <sheetData>
    <row r="1" spans="1:7" ht="15.75" customHeight="1" x14ac:dyDescent="0.35">
      <c r="A1" s="82" t="s">
        <v>57</v>
      </c>
      <c r="B1" s="83"/>
      <c r="C1" s="83"/>
      <c r="D1" s="83"/>
      <c r="E1" s="83"/>
      <c r="F1" s="83"/>
      <c r="G1" s="83"/>
    </row>
    <row r="2" spans="1:7" ht="15.75" customHeight="1" x14ac:dyDescent="0.35">
      <c r="A2" s="2" t="s">
        <v>34</v>
      </c>
      <c r="B2" s="2" t="s">
        <v>36</v>
      </c>
      <c r="C2" s="2" t="s">
        <v>37</v>
      </c>
      <c r="F2" t="b">
        <v>1</v>
      </c>
      <c r="G2" s="1" t="b">
        <v>0</v>
      </c>
    </row>
    <row r="3" spans="1:7" ht="15.75" customHeight="1" x14ac:dyDescent="0.35">
      <c r="A3" s="1">
        <v>245</v>
      </c>
      <c r="B3" s="2">
        <v>0</v>
      </c>
      <c r="C3" s="2">
        <v>2725</v>
      </c>
      <c r="D3" s="1" t="s">
        <v>46</v>
      </c>
    </row>
    <row r="4" spans="1:7" ht="15.75" customHeight="1" x14ac:dyDescent="0.35">
      <c r="A4" s="1">
        <v>255</v>
      </c>
      <c r="B4" s="2">
        <v>2726</v>
      </c>
      <c r="C4" s="2">
        <v>2850</v>
      </c>
      <c r="D4" s="1" t="s">
        <v>47</v>
      </c>
    </row>
    <row r="5" spans="1:7" ht="15.75" customHeight="1" x14ac:dyDescent="0.35">
      <c r="A5" s="1">
        <v>265</v>
      </c>
      <c r="B5" s="2">
        <v>2851</v>
      </c>
      <c r="C5" s="2">
        <v>2975</v>
      </c>
      <c r="D5" s="1" t="s">
        <v>48</v>
      </c>
    </row>
    <row r="6" spans="1:7" ht="15.75" customHeight="1" x14ac:dyDescent="0.35">
      <c r="A6" s="1">
        <v>275</v>
      </c>
      <c r="B6" s="2">
        <v>2976</v>
      </c>
      <c r="C6" s="2">
        <v>3150</v>
      </c>
      <c r="D6" s="1" t="s">
        <v>49</v>
      </c>
    </row>
    <row r="7" spans="1:7" ht="15.75" customHeight="1" x14ac:dyDescent="0.35">
      <c r="A7" s="1">
        <v>285</v>
      </c>
      <c r="B7" s="2">
        <v>3151</v>
      </c>
      <c r="C7" s="2">
        <v>3300</v>
      </c>
      <c r="D7" s="1" t="s">
        <v>50</v>
      </c>
    </row>
    <row r="8" spans="1:7" ht="15.75" customHeight="1" x14ac:dyDescent="0.35">
      <c r="A8" s="1">
        <v>295</v>
      </c>
      <c r="B8" s="2">
        <v>3301</v>
      </c>
      <c r="C8" s="2">
        <v>3450</v>
      </c>
      <c r="D8" s="1" t="s">
        <v>51</v>
      </c>
    </row>
    <row r="9" spans="1:7" ht="15.75" customHeight="1" x14ac:dyDescent="0.35">
      <c r="A9" s="1">
        <v>305</v>
      </c>
      <c r="B9" s="2">
        <v>3451</v>
      </c>
      <c r="C9" s="2">
        <v>3575</v>
      </c>
      <c r="D9" s="1" t="s">
        <v>52</v>
      </c>
    </row>
    <row r="10" spans="1:7" ht="15.75" customHeight="1" x14ac:dyDescent="0.35">
      <c r="A10" s="1">
        <v>315</v>
      </c>
      <c r="B10" s="2">
        <v>3576</v>
      </c>
      <c r="C10" s="2">
        <v>4000</v>
      </c>
      <c r="D10" s="1" t="s">
        <v>53</v>
      </c>
    </row>
  </sheetData>
  <sheetProtection algorithmName="SHA-512" hashValue="lcfhDb5zHOdSlRG2am6+UXi6UKJiu0rlAOY6NNESZ799h44pXi6I4wdqSe6c/YsvDy6noXxJTFVnE7GDQqi33w==" saltValue="EAJ9unbLJjSHdDtj+dezFg==" spinCount="100000" sheet="1" objects="1" scenarios="1"/>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Worksheet</vt:lpstr>
      <vt:lpstr>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Andrew LaValley</cp:lastModifiedBy>
  <dcterms:created xsi:type="dcterms:W3CDTF">2024-04-27T01:47:59Z</dcterms:created>
  <dcterms:modified xsi:type="dcterms:W3CDTF">2026-01-16T02:16:57Z</dcterms:modified>
</cp:coreProperties>
</file>